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300" windowHeight="11020"/>
  </bookViews>
  <sheets>
    <sheet name="PROFISCO 2022 OUT a DEZ" sheetId="4" r:id="rId1"/>
  </sheets>
  <definedNames>
    <definedName name="_xlnm.Print_Area" localSheetId="0">'PROFISCO 2022 OUT a DEZ'!$A$1:$V$27</definedName>
    <definedName name="_xlnm.Print_Titles" localSheetId="0">'PROFISCO 2022 OUT a DEZ'!$1:$8</definedName>
  </definedNames>
  <calcPr calcId="145621"/>
</workbook>
</file>

<file path=xl/calcChain.xml><?xml version="1.0" encoding="utf-8"?>
<calcChain xmlns="http://schemas.openxmlformats.org/spreadsheetml/2006/main">
  <c r="S11" i="4" l="1"/>
  <c r="U12" i="4"/>
  <c r="U11" i="4"/>
  <c r="R13" i="4" l="1"/>
  <c r="R9" i="4" l="1"/>
  <c r="R12" i="4" l="1"/>
  <c r="R10" i="4" l="1"/>
</calcChain>
</file>

<file path=xl/sharedStrings.xml><?xml version="1.0" encoding="utf-8"?>
<sst xmlns="http://schemas.openxmlformats.org/spreadsheetml/2006/main" count="145" uniqueCount="127">
  <si>
    <t xml:space="preserve">
</t>
  </si>
  <si>
    <t>MAPA DEMONSTRATIVO DE OBRAS E SERVIÇOS DE ENGENHARIA REALIZADAS NO EXERCÍCIO 2022</t>
  </si>
  <si>
    <t>UNIDADE: (1) SECRETARIA DA FAZENDA DO ESTADO DE PERNAMBUCO</t>
  </si>
  <si>
    <t>UNIDADE ORÇAMENTÁRIA: (3) SUPERINTENDÊNCIA ADMINISTRATIVA - SUAD/DIENG</t>
  </si>
  <si>
    <t>PERÍODO: 2022</t>
  </si>
  <si>
    <t xml:space="preserve">OBRAS OU SERVIÇOS </t>
  </si>
  <si>
    <t>REAJUSTE (R$)</t>
  </si>
  <si>
    <t>DESPESAS NO EXERCÍCIO</t>
  </si>
  <si>
    <t>VALOR PAGO ACUMULADO NA OBRA OU SERVIÇO (R$)</t>
  </si>
  <si>
    <t>SITUAÇÃO</t>
  </si>
  <si>
    <t>MODALIDADE / Nº LICITAÇÃO</t>
  </si>
  <si>
    <t xml:space="preserve">IDENTIFICAÇÃO DA OBRA, SERVIÇO OU AQUISIÇÃO </t>
  </si>
  <si>
    <t>CONVÊNIO</t>
  </si>
  <si>
    <t>CONTRATADO</t>
  </si>
  <si>
    <t>CONTRATO SAFI</t>
  </si>
  <si>
    <t>ADITIVO</t>
  </si>
  <si>
    <t>NATUREZA DA DESPESA</t>
  </si>
  <si>
    <t>VALOR MEDIDO ACUMULADO (R$)</t>
  </si>
  <si>
    <t>VALOR PAGO ACUMULADO NO PERÍODO (R$)</t>
  </si>
  <si>
    <t>VALOR PAGO ACUMULADO NO EXERCÍCIO (R$)</t>
  </si>
  <si>
    <t>Nº/Ano</t>
  </si>
  <si>
    <t>CONCEDENTE</t>
  </si>
  <si>
    <t>REPASSE (RS)</t>
  </si>
  <si>
    <t>COTRAPARTIDA (R$)</t>
  </si>
  <si>
    <t>CNPJ/CPF</t>
  </si>
  <si>
    <t>RAZÃO SOCIAL</t>
  </si>
  <si>
    <t>DATA INÍCIO (O.S)</t>
  </si>
  <si>
    <t>PRAZO</t>
  </si>
  <si>
    <t>VALOR CONTRATADO (RS)</t>
  </si>
  <si>
    <t>DATA CONCLUSÃO / PARALISAÇÃO</t>
  </si>
  <si>
    <t>PRAZO ADITADO</t>
  </si>
  <si>
    <t>VALOR ADITADO ACUMULADO (R$)</t>
  </si>
  <si>
    <t>(5)</t>
  </si>
  <si>
    <t>(6)</t>
  </si>
  <si>
    <t>(7)</t>
  </si>
  <si>
    <t>(8)</t>
  </si>
  <si>
    <t>(9)</t>
  </si>
  <si>
    <t>(10)</t>
  </si>
  <si>
    <t>(11)</t>
  </si>
  <si>
    <t>(12)</t>
  </si>
  <si>
    <t>(13)</t>
  </si>
  <si>
    <t>(14)</t>
  </si>
  <si>
    <t>(15)</t>
  </si>
  <si>
    <t>(16)</t>
  </si>
  <si>
    <t>(17)</t>
  </si>
  <si>
    <t>(18)</t>
  </si>
  <si>
    <t>(19)</t>
  </si>
  <si>
    <t>(20)</t>
  </si>
  <si>
    <t>(21)</t>
  </si>
  <si>
    <t>(22)</t>
  </si>
  <si>
    <t>(23)</t>
  </si>
  <si>
    <t>(24)</t>
  </si>
  <si>
    <t>(25)</t>
  </si>
  <si>
    <t>(26)</t>
  </si>
  <si>
    <t>PL Nº 0004.2022. CL IIPRO.PPL.0001.PROFISCO</t>
  </si>
  <si>
    <t>Contratação de Empresa de Engenharia para Execução de Reforma com Serviços de Requalificação do Térreo e 1º Pavimento do Edifício Sede da SEFAZ – PE.</t>
  </si>
  <si>
    <t>02.297.922/0001-38</t>
  </si>
  <si>
    <t>C- PROFISCO 015/22</t>
  </si>
  <si>
    <t>17/05/2022</t>
  </si>
  <si>
    <t>6 meses</t>
  </si>
  <si>
    <t>12/12/2022</t>
  </si>
  <si>
    <t>90 dias</t>
  </si>
  <si>
    <t>4.4.90.39</t>
  </si>
  <si>
    <t>PL nº 0006.2022.CLIII-PROFISC.SQC.003.SEFAZ-PE</t>
  </si>
  <si>
    <t>Contrato de Prestação de Serviços para Contratação de empresa de consultoria especializada para elaborar diagnóstico, acompanhar a contratação e fiscalizar empresa(s) que executarão os serviços de aquisição e modernização dos elevadores instalados em diversos prédios da Região Fiscal I da Secretaria da Fazenda do Estado de Pernambuco.</t>
  </si>
  <si>
    <t>VERTEX – MANUTENÇÃO E INSTALAÇÃO EM TRANSPORTES VERTICAL LTDA-EPP</t>
  </si>
  <si>
    <t>C-PROFISCO 025/22</t>
  </si>
  <si>
    <t>22/07/2022</t>
  </si>
  <si>
    <t>18 meses</t>
  </si>
  <si>
    <t>22/01/2024</t>
  </si>
  <si>
    <t>Em execução</t>
  </si>
  <si>
    <t>PE Nº 0008.2022, PROCESSO Nº 0008.2022.CELII.PRO.PE.0008.PROFISCO</t>
  </si>
  <si>
    <t>Contratação de Empresa Especializada na Aquisição de 01(um) Grupo Diesel Gerador de 230 KVA, incluindo Serviços Complementares de Instalação no Prédio da SEFAZ, localizado na Av. Cruz Cabugá, nº 1419, Santo Amaro, Recife - PE.</t>
  </si>
  <si>
    <t>28.066.517/0001-00</t>
  </si>
  <si>
    <t>FH ENGENHARIA ELETRICA LTDA</t>
  </si>
  <si>
    <t>C-PROFISCO Nº 035/22</t>
  </si>
  <si>
    <t>13/12/2022</t>
  </si>
  <si>
    <t>03 meses</t>
  </si>
  <si>
    <t>Processo Licitatório Nº 0058.2020.CL-PROFISC.PE.0031.SEFAZ-PE</t>
  </si>
  <si>
    <t>Fornecimento e instalação de 01 (um) elevador elétrico para a Secretaria da Fazenda do Estado de Pernambuco.</t>
  </si>
  <si>
    <t>54.222.401/0001-15</t>
  </si>
  <si>
    <t>ELEVADORES VILLARTA LTDA</t>
  </si>
  <si>
    <t>C-PROFISCO Nº 012/2021</t>
  </si>
  <si>
    <t>23/04/2021</t>
  </si>
  <si>
    <t>225 dias</t>
  </si>
  <si>
    <t>22/01/2023</t>
  </si>
  <si>
    <t>414 dias</t>
  </si>
  <si>
    <t>4.4.90.52</t>
  </si>
  <si>
    <t>_________________________________________________________</t>
  </si>
  <si>
    <t>ALFREDO OTTONI DE CARVALHO</t>
  </si>
  <si>
    <t>CPF: 029.835.894-80</t>
  </si>
  <si>
    <t>SUPERINTENDENCIA ADMINISTRATIVA</t>
  </si>
  <si>
    <t>Nome, CPF, cargo/função e assinatura do ordenador de despesa (26)</t>
  </si>
  <si>
    <t>INFORMAÇÕES DIENG</t>
  </si>
  <si>
    <t>INFORMAÇÕES DIFIN</t>
  </si>
  <si>
    <t>Processo Licitatório Nº 0004.2022. CLIII-PROFISC.CI.001.SEFAZ-PE</t>
  </si>
  <si>
    <t>Contratação de Consultor Individual para prestação dos serviços de Assessoria Técnica na definição de concepção, licitação e acompanhamento dos projetos e licitação para execução dos serviços de Implantação do Sistema de Climatização do Edf. Sede da Secretaria da Fazenda do Estado de Pernambuco.</t>
  </si>
  <si>
    <t>103.870.214-34</t>
  </si>
  <si>
    <t>LUCIANO TORRES PRESTRELO</t>
  </si>
  <si>
    <t>C- PROFISCO N° 017/22</t>
  </si>
  <si>
    <t>11/07/2022</t>
  </si>
  <si>
    <t>12 meses</t>
  </si>
  <si>
    <t>10/07/2023</t>
  </si>
  <si>
    <t>4.4.90.36</t>
  </si>
  <si>
    <t>12/03/2023</t>
  </si>
  <si>
    <r>
      <t> </t>
    </r>
    <r>
      <rPr>
        <sz val="10"/>
        <rFont val="Calibri"/>
        <family val="2"/>
      </rPr>
      <t>KAENA CONSTRUÇÕES LTDA</t>
    </r>
  </si>
  <si>
    <t>Processo Licitatório Nº 0059.2020.CL II- PRO.PE.0032.SEFAZ-PE.PROFISCO</t>
  </si>
  <si>
    <t>Elaboração de laudo de avaliação, laudo de vistoria, relatório e parecer técnico de engenharia.</t>
  </si>
  <si>
    <t>00.269.914/0001-52</t>
  </si>
  <si>
    <t>CONSULTEN - CONSULTORIA DE ENGENHARIA LTDA</t>
  </si>
  <si>
    <t>C-PROFISCO Nº 013/2021</t>
  </si>
  <si>
    <t>16/04/2021</t>
  </si>
  <si>
    <t>36 meses</t>
  </si>
  <si>
    <t>PREGÃO ELETRÔNICO N° 0012.2021.CEL III PR.PE.0008.SEFAZ-PE</t>
  </si>
  <si>
    <t>Serviço de elaboração de jogo de plantas arquitetônicas (planta baixa, planta de situação, planta de locação, planta de coberta, fachadas e cortes), em modelo completo, conforme a ABNT NBR 6492 e 10068, tendo em vista às Necessidades administrativas do Poder Executivo Estadual, divididos em 09 (nove) tipologias. LOTE 02 (AGRESTE PERNAMBUCANO).</t>
  </si>
  <si>
    <t>27.907.882/0001-20</t>
  </si>
  <si>
    <t>INFINIT ENGENHARIA PROJETOS LTDA</t>
  </si>
  <si>
    <t>C-PROFISCO Nº 001/2022</t>
  </si>
  <si>
    <t>15/03/2022</t>
  </si>
  <si>
    <t>04/03/2025</t>
  </si>
  <si>
    <t>Serviço de elaboração de jogo de plantas arquitetônicas (planta baixa, planta de situação, planta de locação, planta de coberta, fachadas e cortes), em modelo completo, conforme a ABNT NBR 6492 e 10068, tendo em vista às Necessidades administrativas do Poder Executivo Estadual, divididos em 09 (nove) tipologias. LOTES 01 e 03 (RECIFE E REGIÃO METROPOLITANA e ZONA DA MATA PERNAMBUCANA).</t>
  </si>
  <si>
    <t>22.350.092/0001-72</t>
  </si>
  <si>
    <t>GM ENGENHARIA LTDA</t>
  </si>
  <si>
    <t>C-PROFISCO Nº 002/2022</t>
  </si>
  <si>
    <t>14/03/2025</t>
  </si>
  <si>
    <t>INFORMAÇÕES DA SAD - GESTORA DOS CONTRATOS</t>
  </si>
  <si>
    <t>17.087.845/0001-69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</si>
</sst>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00_);_(* \(#,##0.00\);_(* &quot;-&quot;??_);_(@_)"/>
  </numFmts>
  <fonts count="13" x14ac:knownFonts="1">
    <font>
      <sz val="10"/>
      <name val="Arial"/>
    </font>
    <font>
      <sz val="11"/>
      <color theme="1"/>
      <name val="Calibri"/>
      <family val="2"/>
      <scheme val="minor"/>
    </font>
    <font>
      <sz val="10"/>
      <name val="Arial"/>
      <family val="2"/>
    </font>
    <font>
      <b/>
      <sz val="10"/>
      <name val="Arial"/>
      <family val="2"/>
    </font>
    <font>
      <sz val="10"/>
      <name val="Arial"/>
      <family val="2"/>
    </font>
    <font>
      <b/>
      <sz val="11"/>
      <name val="Arial"/>
      <family val="2"/>
    </font>
    <font>
      <b/>
      <sz val="10"/>
      <name val="Calibri"/>
      <family val="2"/>
      <scheme val="minor"/>
    </font>
    <font>
      <sz val="10"/>
      <name val="Calibri"/>
      <family val="2"/>
      <scheme val="minor"/>
    </font>
    <font>
      <sz val="10"/>
      <color rgb="FFFF0000"/>
      <name val="Calibri"/>
      <family val="2"/>
      <scheme val="minor"/>
    </font>
    <font>
      <sz val="8"/>
      <name val="Arial"/>
      <family val="2"/>
    </font>
    <font>
      <sz val="8"/>
      <color rgb="FFFF0000"/>
      <name val="Arial"/>
      <family val="2"/>
    </font>
    <font>
      <sz val="10"/>
      <color rgb="FFFF0000"/>
      <name val="Arial"/>
      <family val="2"/>
    </font>
    <font>
      <sz val="10"/>
      <name val="Calibri"/>
      <family val="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000"/>
        <bgColor indexed="64"/>
      </patternFill>
    </fill>
    <fill>
      <patternFill patternType="solid">
        <fgColor rgb="FFDAEEF3"/>
        <bgColor indexed="64"/>
      </patternFill>
    </fill>
    <fill>
      <patternFill patternType="solid">
        <fgColor theme="2" tint="-9.9978637043366805E-2"/>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s>
  <cellStyleXfs count="4">
    <xf numFmtId="0" fontId="0" fillId="0" borderId="0"/>
    <xf numFmtId="164" fontId="2" fillId="0" borderId="0" applyFont="0" applyFill="0" applyBorder="0" applyAlignment="0" applyProtection="0"/>
    <xf numFmtId="0" fontId="1" fillId="0" borderId="0"/>
    <xf numFmtId="43" fontId="1" fillId="0" borderId="0" applyFont="0" applyFill="0" applyBorder="0" applyAlignment="0" applyProtection="0"/>
  </cellStyleXfs>
  <cellXfs count="79">
    <xf numFmtId="0" fontId="0" fillId="0" borderId="0" xfId="0"/>
    <xf numFmtId="0" fontId="4" fillId="0" borderId="0" xfId="0" applyFont="1" applyAlignment="1">
      <alignment horizontal="right"/>
    </xf>
    <xf numFmtId="0" fontId="0" fillId="0" borderId="0" xfId="0" applyBorder="1"/>
    <xf numFmtId="0" fontId="4" fillId="0" borderId="0" xfId="0" applyFont="1" applyAlignment="1">
      <alignment horizontal="right" vertical="center" wrapText="1"/>
    </xf>
    <xf numFmtId="0" fontId="0" fillId="0" borderId="0" xfId="0" applyAlignment="1">
      <alignment vertical="center" wrapText="1"/>
    </xf>
    <xf numFmtId="0" fontId="0" fillId="0" borderId="0" xfId="0" applyBorder="1" applyAlignment="1">
      <alignment vertical="center" wrapText="1"/>
    </xf>
    <xf numFmtId="0" fontId="0" fillId="0" borderId="0" xfId="0" applyAlignment="1">
      <alignment vertical="center"/>
    </xf>
    <xf numFmtId="49" fontId="6" fillId="2" borderId="6"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49" fontId="7" fillId="3" borderId="6" xfId="0" applyNumberFormat="1" applyFont="1" applyFill="1" applyBorder="1" applyAlignment="1">
      <alignment horizontal="center" vertical="center" wrapText="1"/>
    </xf>
    <xf numFmtId="49" fontId="7" fillId="3" borderId="6" xfId="0" applyNumberFormat="1" applyFont="1" applyFill="1" applyBorder="1" applyAlignment="1">
      <alignment horizontal="justify" vertical="center" wrapText="1"/>
    </xf>
    <xf numFmtId="49" fontId="8" fillId="3" borderId="6" xfId="0" applyNumberFormat="1" applyFont="1" applyFill="1" applyBorder="1" applyAlignment="1">
      <alignment horizontal="center" vertical="center" wrapText="1"/>
    </xf>
    <xf numFmtId="164" fontId="8" fillId="3" borderId="6" xfId="1" applyFont="1" applyFill="1" applyBorder="1" applyAlignment="1">
      <alignment horizontal="center" vertical="center"/>
    </xf>
    <xf numFmtId="164" fontId="7" fillId="3" borderId="6" xfId="1" applyFont="1" applyFill="1" applyBorder="1" applyAlignment="1">
      <alignment horizontal="center" vertical="center" wrapText="1"/>
    </xf>
    <xf numFmtId="164" fontId="7" fillId="3" borderId="6" xfId="1" applyFont="1" applyFill="1" applyBorder="1" applyAlignment="1">
      <alignment horizontal="center" vertical="center"/>
    </xf>
    <xf numFmtId="164" fontId="7" fillId="4" borderId="6" xfId="1" applyFont="1" applyFill="1" applyBorder="1" applyAlignment="1">
      <alignment horizontal="center" vertical="center" wrapText="1"/>
    </xf>
    <xf numFmtId="49" fontId="7" fillId="5" borderId="6" xfId="0" applyNumberFormat="1" applyFont="1" applyFill="1" applyBorder="1" applyAlignment="1">
      <alignment horizontal="center" vertical="center" wrapText="1"/>
    </xf>
    <xf numFmtId="0" fontId="9" fillId="0" borderId="0" xfId="0" applyFont="1" applyFill="1" applyAlignment="1">
      <alignment horizontal="right" vertical="center"/>
    </xf>
    <xf numFmtId="0" fontId="10" fillId="0" borderId="0" xfId="0" applyFont="1" applyFill="1" applyAlignment="1">
      <alignment vertical="center"/>
    </xf>
    <xf numFmtId="0" fontId="10" fillId="0" borderId="0" xfId="0" applyFont="1" applyFill="1" applyBorder="1" applyAlignment="1">
      <alignment vertical="center"/>
    </xf>
    <xf numFmtId="0" fontId="7" fillId="3" borderId="6" xfId="0" applyFont="1" applyFill="1" applyBorder="1"/>
    <xf numFmtId="49" fontId="7" fillId="2" borderId="0" xfId="0" applyNumberFormat="1" applyFont="1" applyFill="1" applyBorder="1" applyAlignment="1">
      <alignment horizontal="center" vertical="center" wrapText="1"/>
    </xf>
    <xf numFmtId="49" fontId="7" fillId="2" borderId="0" xfId="0" applyNumberFormat="1" applyFont="1" applyFill="1" applyBorder="1" applyAlignment="1">
      <alignment horizontal="left" vertical="center" wrapText="1"/>
    </xf>
    <xf numFmtId="0" fontId="8" fillId="2" borderId="0" xfId="0" applyFont="1" applyFill="1" applyBorder="1" applyAlignment="1">
      <alignment vertical="center"/>
    </xf>
    <xf numFmtId="0" fontId="7" fillId="2" borderId="0" xfId="0" applyFont="1" applyFill="1" applyBorder="1" applyAlignment="1">
      <alignment vertical="center"/>
    </xf>
    <xf numFmtId="0" fontId="7" fillId="2" borderId="0" xfId="0" applyFont="1" applyFill="1" applyBorder="1"/>
    <xf numFmtId="0" fontId="0" fillId="0" borderId="0" xfId="0" applyAlignment="1">
      <alignment horizontal="right"/>
    </xf>
    <xf numFmtId="0" fontId="11" fillId="0" borderId="0" xfId="0" applyFont="1" applyAlignment="1">
      <alignment horizontal="right" vertical="center"/>
    </xf>
    <xf numFmtId="0" fontId="11" fillId="0" borderId="0" xfId="0" applyFont="1" applyAlignment="1">
      <alignment vertical="center"/>
    </xf>
    <xf numFmtId="0" fontId="11" fillId="0" borderId="0" xfId="0" applyFont="1" applyBorder="1" applyAlignment="1">
      <alignment vertical="center"/>
    </xf>
    <xf numFmtId="0" fontId="0" fillId="0" borderId="0" xfId="0" applyAlignment="1">
      <alignment horizontal="right" vertical="center"/>
    </xf>
    <xf numFmtId="0" fontId="0" fillId="0" borderId="0" xfId="0" applyBorder="1" applyAlignment="1">
      <alignment vertical="center"/>
    </xf>
    <xf numFmtId="49" fontId="7" fillId="2" borderId="7" xfId="0" applyNumberFormat="1" applyFont="1" applyFill="1" applyBorder="1" applyAlignment="1">
      <alignment horizontal="center" vertical="center" wrapText="1"/>
    </xf>
    <xf numFmtId="49" fontId="7" fillId="2" borderId="7" xfId="0" applyNumberFormat="1" applyFont="1" applyFill="1" applyBorder="1" applyAlignment="1">
      <alignment horizontal="left" vertical="center" wrapText="1"/>
    </xf>
    <xf numFmtId="0" fontId="7" fillId="2" borderId="7" xfId="0" applyFont="1" applyFill="1" applyBorder="1"/>
    <xf numFmtId="0" fontId="7" fillId="0" borderId="0" xfId="0" applyFont="1"/>
    <xf numFmtId="0" fontId="7" fillId="0" borderId="0" xfId="0" applyFont="1" applyBorder="1"/>
    <xf numFmtId="0" fontId="7" fillId="0" borderId="0" xfId="0" applyFont="1" applyFill="1"/>
    <xf numFmtId="0" fontId="7" fillId="5" borderId="0" xfId="0" applyFont="1" applyFill="1"/>
    <xf numFmtId="14" fontId="7" fillId="0" borderId="0" xfId="0" applyNumberFormat="1" applyFont="1" applyBorder="1"/>
    <xf numFmtId="164" fontId="7" fillId="0" borderId="0" xfId="0" applyNumberFormat="1" applyFont="1"/>
    <xf numFmtId="0" fontId="7" fillId="4" borderId="0" xfId="0" applyFont="1" applyFill="1"/>
    <xf numFmtId="14" fontId="0" fillId="0" borderId="0" xfId="0" applyNumberFormat="1" applyBorder="1"/>
    <xf numFmtId="164" fontId="4" fillId="0" borderId="0" xfId="0" applyNumberFormat="1" applyFont="1"/>
    <xf numFmtId="0" fontId="0" fillId="0" borderId="0" xfId="0" applyFill="1"/>
    <xf numFmtId="0" fontId="4" fillId="0" borderId="0" xfId="0" applyFont="1"/>
    <xf numFmtId="4" fontId="0" fillId="0" borderId="0" xfId="0" applyNumberFormat="1"/>
    <xf numFmtId="164" fontId="0" fillId="0" borderId="0" xfId="1" applyFont="1"/>
    <xf numFmtId="4" fontId="3" fillId="0" borderId="0" xfId="0" applyNumberFormat="1" applyFont="1"/>
    <xf numFmtId="0" fontId="0" fillId="2" borderId="0" xfId="0" applyFill="1"/>
    <xf numFmtId="0" fontId="6" fillId="2" borderId="6" xfId="0"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49" fontId="7" fillId="2" borderId="8" xfId="0" applyNumberFormat="1" applyFont="1" applyFill="1" applyBorder="1" applyAlignment="1">
      <alignment horizontal="left" vertical="center" wrapText="1"/>
    </xf>
    <xf numFmtId="0" fontId="8" fillId="2" borderId="8" xfId="0" applyFont="1" applyFill="1" applyBorder="1" applyAlignment="1">
      <alignment vertical="center"/>
    </xf>
    <xf numFmtId="0" fontId="7" fillId="2" borderId="8" xfId="0" applyFont="1" applyFill="1" applyBorder="1" applyAlignment="1">
      <alignment vertical="center"/>
    </xf>
    <xf numFmtId="0" fontId="7" fillId="2" borderId="8" xfId="0" applyFont="1" applyFill="1" applyBorder="1"/>
    <xf numFmtId="43" fontId="7" fillId="3" borderId="6" xfId="0" applyNumberFormat="1" applyFont="1" applyFill="1" applyBorder="1" applyAlignment="1">
      <alignment vertical="center"/>
    </xf>
    <xf numFmtId="164" fontId="7" fillId="5" borderId="6" xfId="1" applyFont="1" applyFill="1" applyBorder="1" applyAlignment="1">
      <alignment horizontal="center" vertical="center" wrapText="1"/>
    </xf>
    <xf numFmtId="49" fontId="7" fillId="6" borderId="6" xfId="0" applyNumberFormat="1" applyFont="1" applyFill="1" applyBorder="1" applyAlignment="1">
      <alignment horizontal="center" vertical="center" wrapText="1"/>
    </xf>
    <xf numFmtId="49" fontId="7" fillId="6" borderId="6" xfId="0" applyNumberFormat="1" applyFont="1" applyFill="1" applyBorder="1" applyAlignment="1">
      <alignment horizontal="justify" vertical="center" wrapText="1"/>
    </xf>
    <xf numFmtId="0" fontId="7" fillId="6" borderId="6" xfId="0" applyFont="1" applyFill="1" applyBorder="1"/>
    <xf numFmtId="164" fontId="7" fillId="6" borderId="6" xfId="1" applyFont="1" applyFill="1" applyBorder="1" applyAlignment="1">
      <alignment horizontal="center" vertical="center" wrapText="1"/>
    </xf>
    <xf numFmtId="0" fontId="0" fillId="6" borderId="0" xfId="0" applyFill="1"/>
    <xf numFmtId="0" fontId="7" fillId="2" borderId="0" xfId="0" applyFont="1" applyFill="1" applyBorder="1" applyAlignment="1">
      <alignment horizontal="left"/>
    </xf>
    <xf numFmtId="0" fontId="6" fillId="0" borderId="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5" fillId="2" borderId="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5"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5" xfId="0" applyFont="1" applyFill="1" applyBorder="1" applyAlignment="1">
      <alignment horizontal="left" vertical="center" wrapText="1"/>
    </xf>
  </cellXfs>
  <cellStyles count="4">
    <cellStyle name="Normal" xfId="0" builtinId="0"/>
    <cellStyle name="Normal 2" xfId="2"/>
    <cellStyle name="Vírgula" xfId="1" builtinId="3"/>
    <cellStyle name="Vírgula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491490</xdr:colOff>
      <xdr:row>0</xdr:row>
      <xdr:rowOff>14604</xdr:rowOff>
    </xdr:from>
    <xdr:to>
      <xdr:col>10</xdr:col>
      <xdr:colOff>315599</xdr:colOff>
      <xdr:row>0</xdr:row>
      <xdr:rowOff>532167</xdr:rowOff>
    </xdr:to>
    <xdr:sp macro="" textlink="">
      <xdr:nvSpPr>
        <xdr:cNvPr id="2" name="Text Box 2"/>
        <xdr:cNvSpPr txBox="1">
          <a:spLocks noChangeArrowheads="1"/>
        </xdr:cNvSpPr>
      </xdr:nvSpPr>
      <xdr:spPr bwMode="auto">
        <a:xfrm>
          <a:off x="2367915" y="14604"/>
          <a:ext cx="9720584" cy="517563"/>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pt-BR" sz="1000" b="1" i="0" u="none" strike="noStrike" baseline="0">
              <a:solidFill>
                <a:srgbClr val="000000"/>
              </a:solidFill>
              <a:latin typeface="Arial"/>
              <a:cs typeface="Arial"/>
            </a:rPr>
            <a:t>SECRETARIA DA FAZENDA DE PERNAMBUCO</a:t>
          </a:r>
        </a:p>
        <a:p>
          <a:pPr algn="l" rtl="0">
            <a:defRPr sz="1000"/>
          </a:pPr>
          <a:r>
            <a:rPr lang="pt-BR" sz="1000" b="1" i="0" u="none" strike="noStrike" baseline="0">
              <a:solidFill>
                <a:srgbClr val="000000"/>
              </a:solidFill>
              <a:latin typeface="Arial"/>
              <a:cs typeface="Arial"/>
            </a:rPr>
            <a:t>DIRETORIA DE INFRAESTRUTURA E ENGENHARIA</a:t>
          </a:r>
        </a:p>
        <a:p>
          <a:pPr algn="l" rtl="0">
            <a:defRPr sz="1000"/>
          </a:pPr>
          <a:r>
            <a:rPr lang="pt-BR" sz="1000" b="1" i="0" u="none" strike="noStrike" baseline="0">
              <a:solidFill>
                <a:srgbClr val="000000"/>
              </a:solidFill>
              <a:latin typeface="Arial"/>
              <a:cs typeface="Arial"/>
            </a:rPr>
            <a:t>GERÊNCIA DE ARQUITETURA E ENGENHARIA</a:t>
          </a:r>
        </a:p>
      </xdr:txBody>
    </xdr:sp>
    <xdr:clientData/>
  </xdr:twoCellAnchor>
  <xdr:twoCellAnchor editAs="oneCell">
    <xdr:from>
      <xdr:col>0</xdr:col>
      <xdr:colOff>177800</xdr:colOff>
      <xdr:row>0</xdr:row>
      <xdr:rowOff>57150</xdr:rowOff>
    </xdr:from>
    <xdr:to>
      <xdr:col>0</xdr:col>
      <xdr:colOff>1405467</xdr:colOff>
      <xdr:row>0</xdr:row>
      <xdr:rowOff>533400</xdr:rowOff>
    </xdr:to>
    <xdr:pic>
      <xdr:nvPicPr>
        <xdr:cNvPr id="3"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57150"/>
          <a:ext cx="12255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56"/>
  <sheetViews>
    <sheetView tabSelected="1" topLeftCell="G4" zoomScale="80" zoomScaleNormal="80" workbookViewId="0">
      <selection activeCell="T9" sqref="T9"/>
    </sheetView>
  </sheetViews>
  <sheetFormatPr defaultRowHeight="12.5" x14ac:dyDescent="0.25"/>
  <cols>
    <col min="1" max="1" width="28.1796875" customWidth="1"/>
    <col min="2" max="2" width="43.453125" customWidth="1"/>
    <col min="3" max="3" width="7.7265625" customWidth="1"/>
    <col min="4" max="4" width="13.7265625" customWidth="1"/>
    <col min="5" max="5" width="11.1796875" customWidth="1"/>
    <col min="6" max="6" width="16.26953125" customWidth="1"/>
    <col min="7" max="7" width="16.453125" customWidth="1"/>
    <col min="8" max="8" width="16.81640625" customWidth="1"/>
    <col min="9" max="9" width="12.453125" bestFit="1" customWidth="1"/>
    <col min="10" max="10" width="10.453125" bestFit="1" customWidth="1"/>
    <col min="11" max="11" width="7.81640625" bestFit="1" customWidth="1"/>
    <col min="12" max="12" width="14.7265625" customWidth="1"/>
    <col min="13" max="13" width="14.54296875" customWidth="1"/>
    <col min="14" max="14" width="8" bestFit="1" customWidth="1"/>
    <col min="15" max="15" width="14.453125" style="45" customWidth="1"/>
    <col min="16" max="16" width="12" bestFit="1" customWidth="1"/>
    <col min="17" max="17" width="12.26953125" style="49" customWidth="1"/>
    <col min="18" max="18" width="13.453125" style="44" customWidth="1"/>
    <col min="19" max="19" width="13.54296875" customWidth="1"/>
    <col min="20" max="21" width="13.26953125" customWidth="1"/>
    <col min="22" max="22" width="12.54296875" style="44" customWidth="1"/>
    <col min="23" max="23" width="0.453125" style="26" customWidth="1"/>
    <col min="25" max="25" width="10.26953125" style="2" customWidth="1"/>
    <col min="26" max="26" width="13.54296875" customWidth="1"/>
  </cols>
  <sheetData>
    <row r="1" spans="1:25" ht="46.5" customHeight="1" thickBot="1" x14ac:dyDescent="0.35">
      <c r="A1" s="67" t="s">
        <v>0</v>
      </c>
      <c r="B1" s="68"/>
      <c r="C1" s="68"/>
      <c r="D1" s="68"/>
      <c r="E1" s="68"/>
      <c r="F1" s="68"/>
      <c r="G1" s="68"/>
      <c r="H1" s="68"/>
      <c r="I1" s="68"/>
      <c r="J1" s="68"/>
      <c r="K1" s="68"/>
      <c r="L1" s="68"/>
      <c r="M1" s="68"/>
      <c r="N1" s="68"/>
      <c r="O1" s="68"/>
      <c r="P1" s="68"/>
      <c r="Q1" s="68"/>
      <c r="R1" s="68"/>
      <c r="S1" s="68"/>
      <c r="T1" s="68"/>
      <c r="U1" s="68"/>
      <c r="V1" s="69"/>
      <c r="W1" s="1"/>
    </row>
    <row r="2" spans="1:25" ht="14" x14ac:dyDescent="0.25">
      <c r="A2" s="70" t="s">
        <v>1</v>
      </c>
      <c r="B2" s="71"/>
      <c r="C2" s="71"/>
      <c r="D2" s="71"/>
      <c r="E2" s="71"/>
      <c r="F2" s="71"/>
      <c r="G2" s="71"/>
      <c r="H2" s="71"/>
      <c r="I2" s="71"/>
      <c r="J2" s="71"/>
      <c r="K2" s="71"/>
      <c r="L2" s="71"/>
      <c r="M2" s="71"/>
      <c r="N2" s="71"/>
      <c r="O2" s="71"/>
      <c r="P2" s="71"/>
      <c r="Q2" s="71"/>
      <c r="R2" s="71"/>
      <c r="S2" s="71"/>
      <c r="T2" s="71"/>
      <c r="U2" s="71"/>
      <c r="V2" s="72"/>
      <c r="W2" s="1"/>
    </row>
    <row r="3" spans="1:25" ht="14" x14ac:dyDescent="0.25">
      <c r="A3" s="73" t="s">
        <v>2</v>
      </c>
      <c r="B3" s="74"/>
      <c r="C3" s="74"/>
      <c r="D3" s="74"/>
      <c r="E3" s="74"/>
      <c r="F3" s="74"/>
      <c r="G3" s="74"/>
      <c r="H3" s="74"/>
      <c r="I3" s="74"/>
      <c r="J3" s="74"/>
      <c r="K3" s="74"/>
      <c r="L3" s="74"/>
      <c r="M3" s="74"/>
      <c r="N3" s="74"/>
      <c r="O3" s="74"/>
      <c r="P3" s="74"/>
      <c r="Q3" s="74"/>
      <c r="R3" s="74"/>
      <c r="S3" s="74"/>
      <c r="T3" s="74"/>
      <c r="U3" s="74"/>
      <c r="V3" s="75"/>
      <c r="W3" s="1"/>
    </row>
    <row r="4" spans="1:25" ht="13" x14ac:dyDescent="0.25">
      <c r="A4" s="76" t="s">
        <v>3</v>
      </c>
      <c r="B4" s="77"/>
      <c r="C4" s="77"/>
      <c r="D4" s="77"/>
      <c r="E4" s="77"/>
      <c r="F4" s="77"/>
      <c r="G4" s="77"/>
      <c r="H4" s="77"/>
      <c r="I4" s="77" t="s">
        <v>4</v>
      </c>
      <c r="J4" s="77"/>
      <c r="K4" s="77"/>
      <c r="L4" s="77"/>
      <c r="M4" s="77"/>
      <c r="N4" s="77"/>
      <c r="O4" s="77"/>
      <c r="P4" s="77"/>
      <c r="Q4" s="77"/>
      <c r="R4" s="77"/>
      <c r="S4" s="77"/>
      <c r="T4" s="77"/>
      <c r="U4" s="77"/>
      <c r="V4" s="78"/>
      <c r="W4" s="1"/>
    </row>
    <row r="5" spans="1:25" s="4" customFormat="1" ht="13" x14ac:dyDescent="0.25">
      <c r="A5" s="64" t="s">
        <v>5</v>
      </c>
      <c r="B5" s="64"/>
      <c r="C5" s="64"/>
      <c r="D5" s="64"/>
      <c r="E5" s="64"/>
      <c r="F5" s="64"/>
      <c r="G5" s="64"/>
      <c r="H5" s="64"/>
      <c r="I5" s="64"/>
      <c r="J5" s="64"/>
      <c r="K5" s="64"/>
      <c r="L5" s="64"/>
      <c r="M5" s="64"/>
      <c r="N5" s="64"/>
      <c r="O5" s="64"/>
      <c r="P5" s="65" t="s">
        <v>6</v>
      </c>
      <c r="Q5" s="64" t="s">
        <v>7</v>
      </c>
      <c r="R5" s="64"/>
      <c r="S5" s="64"/>
      <c r="T5" s="64"/>
      <c r="U5" s="64" t="s">
        <v>8</v>
      </c>
      <c r="V5" s="64" t="s">
        <v>9</v>
      </c>
      <c r="W5" s="3"/>
      <c r="Y5" s="5"/>
    </row>
    <row r="6" spans="1:25" s="4" customFormat="1" ht="18.75" customHeight="1" x14ac:dyDescent="0.25">
      <c r="A6" s="65" t="s">
        <v>10</v>
      </c>
      <c r="B6" s="65" t="s">
        <v>11</v>
      </c>
      <c r="C6" s="65" t="s">
        <v>12</v>
      </c>
      <c r="D6" s="65"/>
      <c r="E6" s="65"/>
      <c r="F6" s="65"/>
      <c r="G6" s="65" t="s">
        <v>13</v>
      </c>
      <c r="H6" s="65"/>
      <c r="I6" s="65" t="s">
        <v>14</v>
      </c>
      <c r="J6" s="65"/>
      <c r="K6" s="65"/>
      <c r="L6" s="65"/>
      <c r="M6" s="65"/>
      <c r="N6" s="65" t="s">
        <v>15</v>
      </c>
      <c r="O6" s="65"/>
      <c r="P6" s="66"/>
      <c r="Q6" s="65" t="s">
        <v>16</v>
      </c>
      <c r="R6" s="64" t="s">
        <v>17</v>
      </c>
      <c r="S6" s="64" t="s">
        <v>18</v>
      </c>
      <c r="T6" s="64" t="s">
        <v>19</v>
      </c>
      <c r="U6" s="64"/>
      <c r="V6" s="64"/>
      <c r="W6" s="3"/>
      <c r="Y6" s="5"/>
    </row>
    <row r="7" spans="1:25" s="6" customFormat="1" ht="39" x14ac:dyDescent="0.25">
      <c r="A7" s="65"/>
      <c r="B7" s="65"/>
      <c r="C7" s="50" t="s">
        <v>20</v>
      </c>
      <c r="D7" s="50" t="s">
        <v>21</v>
      </c>
      <c r="E7" s="50" t="s">
        <v>22</v>
      </c>
      <c r="F7" s="50" t="s">
        <v>23</v>
      </c>
      <c r="G7" s="50" t="s">
        <v>24</v>
      </c>
      <c r="H7" s="50" t="s">
        <v>25</v>
      </c>
      <c r="I7" s="50" t="s">
        <v>20</v>
      </c>
      <c r="J7" s="50" t="s">
        <v>26</v>
      </c>
      <c r="K7" s="50" t="s">
        <v>27</v>
      </c>
      <c r="L7" s="50" t="s">
        <v>28</v>
      </c>
      <c r="M7" s="50" t="s">
        <v>29</v>
      </c>
      <c r="N7" s="50" t="s">
        <v>30</v>
      </c>
      <c r="O7" s="50" t="s">
        <v>31</v>
      </c>
      <c r="P7" s="66"/>
      <c r="Q7" s="65"/>
      <c r="R7" s="64"/>
      <c r="S7" s="64"/>
      <c r="T7" s="64"/>
      <c r="U7" s="64"/>
      <c r="V7" s="64"/>
      <c r="W7" s="3"/>
      <c r="X7" s="4"/>
      <c r="Y7" s="5"/>
    </row>
    <row r="8" spans="1:25" s="6" customFormat="1" ht="18.75" hidden="1" customHeight="1" x14ac:dyDescent="0.25">
      <c r="A8" s="7" t="s">
        <v>32</v>
      </c>
      <c r="B8" s="7" t="s">
        <v>33</v>
      </c>
      <c r="C8" s="7" t="s">
        <v>34</v>
      </c>
      <c r="D8" s="7" t="s">
        <v>35</v>
      </c>
      <c r="E8" s="7" t="s">
        <v>36</v>
      </c>
      <c r="F8" s="7" t="s">
        <v>37</v>
      </c>
      <c r="G8" s="7" t="s">
        <v>38</v>
      </c>
      <c r="H8" s="7" t="s">
        <v>39</v>
      </c>
      <c r="I8" s="7" t="s">
        <v>40</v>
      </c>
      <c r="J8" s="7" t="s">
        <v>41</v>
      </c>
      <c r="K8" s="7" t="s">
        <v>42</v>
      </c>
      <c r="L8" s="7" t="s">
        <v>43</v>
      </c>
      <c r="M8" s="7" t="s">
        <v>44</v>
      </c>
      <c r="N8" s="7" t="s">
        <v>45</v>
      </c>
      <c r="O8" s="7" t="s">
        <v>46</v>
      </c>
      <c r="P8" s="7" t="s">
        <v>47</v>
      </c>
      <c r="Q8" s="7" t="s">
        <v>48</v>
      </c>
      <c r="R8" s="8" t="s">
        <v>49</v>
      </c>
      <c r="S8" s="8" t="s">
        <v>50</v>
      </c>
      <c r="T8" s="8" t="s">
        <v>51</v>
      </c>
      <c r="U8" s="8" t="s">
        <v>52</v>
      </c>
      <c r="V8" s="8" t="s">
        <v>53</v>
      </c>
      <c r="W8" s="3"/>
      <c r="X8" s="4"/>
      <c r="Y8" s="5"/>
    </row>
    <row r="9" spans="1:25" s="18" customFormat="1" ht="39" x14ac:dyDescent="0.25">
      <c r="A9" s="9" t="s">
        <v>54</v>
      </c>
      <c r="B9" s="10" t="s">
        <v>55</v>
      </c>
      <c r="C9" s="11"/>
      <c r="D9" s="11"/>
      <c r="E9" s="11"/>
      <c r="F9" s="12"/>
      <c r="G9" s="9" t="s">
        <v>56</v>
      </c>
      <c r="H9" s="9" t="s">
        <v>105</v>
      </c>
      <c r="I9" s="9" t="s">
        <v>57</v>
      </c>
      <c r="J9" s="9" t="s">
        <v>58</v>
      </c>
      <c r="K9" s="9" t="s">
        <v>59</v>
      </c>
      <c r="L9" s="13">
        <v>1280000</v>
      </c>
      <c r="M9" s="9" t="s">
        <v>60</v>
      </c>
      <c r="N9" s="9" t="s">
        <v>61</v>
      </c>
      <c r="O9" s="56">
        <v>161084.45000000001</v>
      </c>
      <c r="P9" s="14"/>
      <c r="Q9" s="15" t="s">
        <v>62</v>
      </c>
      <c r="R9" s="57">
        <f>SUM(96471.7+63586.68+166151.25+212307.79+114895.75+159403.64+112346.18+110324.8+63962.82+0.01)</f>
        <v>1099450.6200000001</v>
      </c>
      <c r="S9" s="15">
        <v>446037.45</v>
      </c>
      <c r="T9" s="15">
        <v>446037.45</v>
      </c>
      <c r="U9" s="15">
        <v>1099450.6200000001</v>
      </c>
      <c r="V9" s="16" t="s">
        <v>70</v>
      </c>
      <c r="W9" s="17"/>
      <c r="Y9" s="19"/>
    </row>
    <row r="10" spans="1:25" s="18" customFormat="1" ht="91" x14ac:dyDescent="0.3">
      <c r="A10" s="9" t="s">
        <v>63</v>
      </c>
      <c r="B10" s="10" t="s">
        <v>64</v>
      </c>
      <c r="C10" s="20"/>
      <c r="D10" s="20"/>
      <c r="E10" s="20"/>
      <c r="F10" s="20"/>
      <c r="G10" s="9" t="s">
        <v>126</v>
      </c>
      <c r="H10" s="9" t="s">
        <v>65</v>
      </c>
      <c r="I10" s="9" t="s">
        <v>66</v>
      </c>
      <c r="J10" s="9" t="s">
        <v>67</v>
      </c>
      <c r="K10" s="9" t="s">
        <v>68</v>
      </c>
      <c r="L10" s="13">
        <v>79474.19</v>
      </c>
      <c r="M10" s="9" t="s">
        <v>69</v>
      </c>
      <c r="N10" s="20"/>
      <c r="O10" s="20"/>
      <c r="P10" s="20"/>
      <c r="Q10" s="15" t="s">
        <v>62</v>
      </c>
      <c r="R10" s="13">
        <f>SUM(12303.95+13710.65)</f>
        <v>26014.6</v>
      </c>
      <c r="S10" s="15">
        <v>26014</v>
      </c>
      <c r="T10" s="15">
        <v>26014</v>
      </c>
      <c r="U10" s="15">
        <v>26014.6</v>
      </c>
      <c r="V10" s="16" t="s">
        <v>70</v>
      </c>
      <c r="W10" s="17"/>
      <c r="Y10" s="19"/>
    </row>
    <row r="11" spans="1:25" s="18" customFormat="1" ht="65" x14ac:dyDescent="0.3">
      <c r="A11" s="9" t="s">
        <v>71</v>
      </c>
      <c r="B11" s="10" t="s">
        <v>72</v>
      </c>
      <c r="C11" s="20"/>
      <c r="D11" s="20"/>
      <c r="E11" s="20"/>
      <c r="F11" s="20"/>
      <c r="G11" s="9" t="s">
        <v>73</v>
      </c>
      <c r="H11" s="9" t="s">
        <v>74</v>
      </c>
      <c r="I11" s="9" t="s">
        <v>75</v>
      </c>
      <c r="J11" s="9" t="s">
        <v>76</v>
      </c>
      <c r="K11" s="9" t="s">
        <v>77</v>
      </c>
      <c r="L11" s="13">
        <v>465000</v>
      </c>
      <c r="M11" s="9" t="s">
        <v>104</v>
      </c>
      <c r="N11" s="20"/>
      <c r="O11" s="20"/>
      <c r="P11" s="20"/>
      <c r="Q11" s="15" t="s">
        <v>62</v>
      </c>
      <c r="R11" s="13">
        <v>7522.81</v>
      </c>
      <c r="S11" s="15">
        <f>0</f>
        <v>0</v>
      </c>
      <c r="T11" s="15"/>
      <c r="U11" s="15">
        <f>0</f>
        <v>0</v>
      </c>
      <c r="V11" s="16" t="s">
        <v>70</v>
      </c>
      <c r="W11" s="17"/>
      <c r="Y11" s="19"/>
    </row>
    <row r="12" spans="1:25" s="18" customFormat="1" ht="39" x14ac:dyDescent="0.3">
      <c r="A12" s="9" t="s">
        <v>78</v>
      </c>
      <c r="B12" s="10" t="s">
        <v>79</v>
      </c>
      <c r="C12" s="20"/>
      <c r="D12" s="20"/>
      <c r="E12" s="20"/>
      <c r="F12" s="20"/>
      <c r="G12" s="9" t="s">
        <v>80</v>
      </c>
      <c r="H12" s="9" t="s">
        <v>81</v>
      </c>
      <c r="I12" s="9" t="s">
        <v>82</v>
      </c>
      <c r="J12" s="9" t="s">
        <v>83</v>
      </c>
      <c r="K12" s="9" t="s">
        <v>84</v>
      </c>
      <c r="L12" s="13">
        <v>236000</v>
      </c>
      <c r="M12" s="9" t="s">
        <v>85</v>
      </c>
      <c r="N12" s="9" t="s">
        <v>86</v>
      </c>
      <c r="O12" s="20"/>
      <c r="P12" s="20"/>
      <c r="Q12" s="15" t="s">
        <v>87</v>
      </c>
      <c r="R12" s="13">
        <f>SUM(35400+82600+118000)</f>
        <v>236000</v>
      </c>
      <c r="S12" s="15">
        <v>118000</v>
      </c>
      <c r="T12" s="15">
        <v>118000</v>
      </c>
      <c r="U12" s="15">
        <f>35400+200600</f>
        <v>236000</v>
      </c>
      <c r="V12" s="16" t="s">
        <v>70</v>
      </c>
      <c r="W12" s="17"/>
      <c r="Y12" s="19"/>
    </row>
    <row r="13" spans="1:25" s="18" customFormat="1" ht="78" x14ac:dyDescent="0.3">
      <c r="A13" s="9" t="s">
        <v>95</v>
      </c>
      <c r="B13" s="10" t="s">
        <v>96</v>
      </c>
      <c r="C13" s="20"/>
      <c r="D13" s="20"/>
      <c r="E13" s="20"/>
      <c r="F13" s="20"/>
      <c r="G13" s="9" t="s">
        <v>97</v>
      </c>
      <c r="H13" s="9" t="s">
        <v>98</v>
      </c>
      <c r="I13" s="9" t="s">
        <v>99</v>
      </c>
      <c r="J13" s="9" t="s">
        <v>100</v>
      </c>
      <c r="K13" s="9" t="s">
        <v>101</v>
      </c>
      <c r="L13" s="13">
        <v>26500</v>
      </c>
      <c r="M13" s="9" t="s">
        <v>102</v>
      </c>
      <c r="N13" s="9"/>
      <c r="O13" s="20"/>
      <c r="P13" s="20"/>
      <c r="Q13" s="15" t="s">
        <v>103</v>
      </c>
      <c r="R13" s="13">
        <f>7420+2650</f>
        <v>10070</v>
      </c>
      <c r="S13" s="15">
        <v>2650</v>
      </c>
      <c r="T13" s="15">
        <v>2650</v>
      </c>
      <c r="U13" s="15">
        <v>10070</v>
      </c>
      <c r="V13" s="16" t="s">
        <v>70</v>
      </c>
      <c r="W13" s="17"/>
      <c r="Y13" s="19"/>
    </row>
    <row r="14" spans="1:25" s="18" customFormat="1" ht="39" x14ac:dyDescent="0.3">
      <c r="A14" s="58" t="s">
        <v>106</v>
      </c>
      <c r="B14" s="59" t="s">
        <v>107</v>
      </c>
      <c r="C14" s="60"/>
      <c r="D14" s="60"/>
      <c r="E14" s="60"/>
      <c r="F14" s="60"/>
      <c r="G14" s="58" t="s">
        <v>108</v>
      </c>
      <c r="H14" s="58" t="s">
        <v>109</v>
      </c>
      <c r="I14" s="58" t="s">
        <v>110</v>
      </c>
      <c r="J14" s="58" t="s">
        <v>111</v>
      </c>
      <c r="K14" s="58" t="s">
        <v>112</v>
      </c>
      <c r="L14" s="61">
        <v>262586</v>
      </c>
      <c r="M14" s="58" t="s">
        <v>85</v>
      </c>
      <c r="N14" s="58"/>
      <c r="O14" s="60"/>
      <c r="P14" s="60"/>
      <c r="Q14" s="15" t="s">
        <v>62</v>
      </c>
      <c r="R14" s="61">
        <v>88823</v>
      </c>
      <c r="S14" s="15">
        <v>31041</v>
      </c>
      <c r="T14" s="15">
        <v>31041</v>
      </c>
      <c r="U14" s="15">
        <v>88823</v>
      </c>
      <c r="V14" s="58" t="s">
        <v>70</v>
      </c>
      <c r="W14" s="17"/>
      <c r="Y14" s="19"/>
    </row>
    <row r="15" spans="1:25" s="18" customFormat="1" ht="104" x14ac:dyDescent="0.3">
      <c r="A15" s="58" t="s">
        <v>113</v>
      </c>
      <c r="B15" s="59" t="s">
        <v>114</v>
      </c>
      <c r="C15" s="60"/>
      <c r="D15" s="60"/>
      <c r="E15" s="60"/>
      <c r="F15" s="60"/>
      <c r="G15" s="58" t="s">
        <v>115</v>
      </c>
      <c r="H15" s="58" t="s">
        <v>116</v>
      </c>
      <c r="I15" s="58" t="s">
        <v>117</v>
      </c>
      <c r="J15" s="58" t="s">
        <v>118</v>
      </c>
      <c r="K15" s="58" t="s">
        <v>112</v>
      </c>
      <c r="L15" s="61">
        <v>389030</v>
      </c>
      <c r="M15" s="58" t="s">
        <v>119</v>
      </c>
      <c r="N15" s="58"/>
      <c r="O15" s="60"/>
      <c r="P15" s="60"/>
      <c r="Q15" s="15" t="s">
        <v>62</v>
      </c>
      <c r="R15" s="61">
        <v>27730</v>
      </c>
      <c r="S15" s="15">
        <v>27730</v>
      </c>
      <c r="T15" s="15">
        <v>27730</v>
      </c>
      <c r="U15" s="15">
        <v>27730</v>
      </c>
      <c r="V15" s="58" t="s">
        <v>70</v>
      </c>
      <c r="W15" s="17"/>
      <c r="Y15" s="19"/>
    </row>
    <row r="16" spans="1:25" s="18" customFormat="1" ht="128.25" customHeight="1" x14ac:dyDescent="0.3">
      <c r="A16" s="58" t="s">
        <v>113</v>
      </c>
      <c r="B16" s="59" t="s">
        <v>120</v>
      </c>
      <c r="C16" s="60"/>
      <c r="D16" s="60"/>
      <c r="E16" s="60"/>
      <c r="F16" s="60"/>
      <c r="G16" s="58" t="s">
        <v>121</v>
      </c>
      <c r="H16" s="58" t="s">
        <v>122</v>
      </c>
      <c r="I16" s="58" t="s">
        <v>123</v>
      </c>
      <c r="J16" s="58" t="s">
        <v>118</v>
      </c>
      <c r="K16" s="58" t="s">
        <v>112</v>
      </c>
      <c r="L16" s="61">
        <v>591550</v>
      </c>
      <c r="M16" s="58" t="s">
        <v>124</v>
      </c>
      <c r="N16" s="58"/>
      <c r="O16" s="60"/>
      <c r="P16" s="60"/>
      <c r="Q16" s="15" t="s">
        <v>62</v>
      </c>
      <c r="R16" s="61">
        <v>53200</v>
      </c>
      <c r="S16" s="15">
        <v>53200</v>
      </c>
      <c r="T16" s="15">
        <v>53200</v>
      </c>
      <c r="U16" s="15">
        <v>53200</v>
      </c>
      <c r="V16" s="58" t="s">
        <v>70</v>
      </c>
      <c r="W16" s="17"/>
      <c r="Y16" s="19"/>
    </row>
    <row r="17" spans="1:25" ht="12.75" customHeight="1" x14ac:dyDescent="0.3">
      <c r="A17" s="51"/>
      <c r="B17" s="52"/>
      <c r="C17" s="53"/>
      <c r="D17" s="53"/>
      <c r="E17" s="53"/>
      <c r="F17" s="53"/>
      <c r="G17" s="53"/>
      <c r="H17" s="53"/>
      <c r="I17" s="51"/>
      <c r="J17" s="53"/>
      <c r="K17" s="53"/>
      <c r="L17" s="53"/>
      <c r="M17" s="53"/>
      <c r="N17" s="53"/>
      <c r="O17" s="54"/>
      <c r="P17" s="53"/>
      <c r="Q17" s="55"/>
      <c r="R17" s="55"/>
      <c r="S17" s="55"/>
      <c r="T17" s="53"/>
      <c r="U17" s="55"/>
      <c r="V17" s="54"/>
    </row>
    <row r="18" spans="1:25" ht="12.75" customHeight="1" x14ac:dyDescent="0.3">
      <c r="A18" s="21"/>
      <c r="B18" s="22"/>
      <c r="C18" s="23"/>
      <c r="D18" s="23"/>
      <c r="E18" s="23"/>
      <c r="F18" s="23"/>
      <c r="G18" s="23"/>
      <c r="H18" s="23"/>
      <c r="I18" s="21"/>
      <c r="J18" s="23"/>
      <c r="K18" s="23"/>
      <c r="L18" s="23"/>
      <c r="M18" s="23"/>
      <c r="N18" s="23"/>
      <c r="O18" s="24"/>
      <c r="P18" s="23"/>
      <c r="Q18" s="25"/>
      <c r="R18" s="25"/>
      <c r="S18" s="25"/>
      <c r="T18" s="23"/>
      <c r="U18" s="25"/>
      <c r="V18" s="24"/>
    </row>
    <row r="19" spans="1:25" s="28" customFormat="1" ht="9" customHeight="1" x14ac:dyDescent="0.3">
      <c r="A19" s="21"/>
      <c r="B19" s="22"/>
      <c r="C19" s="24"/>
      <c r="D19" s="24"/>
      <c r="E19" s="24"/>
      <c r="F19" s="24"/>
      <c r="G19" s="24"/>
      <c r="H19" s="24"/>
      <c r="I19" s="21"/>
      <c r="J19" s="24"/>
      <c r="K19" s="24"/>
      <c r="L19" s="24"/>
      <c r="M19" s="24"/>
      <c r="N19" s="24"/>
      <c r="O19" s="24"/>
      <c r="P19" s="24"/>
      <c r="Q19" s="25"/>
      <c r="R19" s="25"/>
      <c r="S19" s="25"/>
      <c r="T19" s="24"/>
      <c r="U19" s="25"/>
      <c r="V19" s="25"/>
      <c r="W19" s="27"/>
      <c r="Y19" s="29"/>
    </row>
    <row r="20" spans="1:25" s="28" customFormat="1" ht="13.5" customHeight="1" x14ac:dyDescent="0.3">
      <c r="A20" s="21"/>
      <c r="B20" s="22"/>
      <c r="C20" s="25"/>
      <c r="D20" s="25"/>
      <c r="E20" s="25"/>
      <c r="F20" s="25"/>
      <c r="G20" s="25"/>
      <c r="H20" s="25"/>
      <c r="I20" s="21"/>
      <c r="J20" s="25"/>
      <c r="K20" s="25"/>
      <c r="L20" s="25"/>
      <c r="M20" s="25"/>
      <c r="N20" s="25"/>
      <c r="O20" s="25"/>
      <c r="P20" s="25"/>
      <c r="Q20" s="24" t="s">
        <v>88</v>
      </c>
      <c r="R20" s="24"/>
      <c r="S20" s="24"/>
      <c r="T20" s="25"/>
      <c r="U20" s="25"/>
      <c r="V20" s="25"/>
      <c r="W20" s="27"/>
      <c r="Y20" s="29"/>
    </row>
    <row r="21" spans="1:25" s="6" customFormat="1" ht="12.75" customHeight="1" x14ac:dyDescent="0.3">
      <c r="A21" s="21"/>
      <c r="B21" s="22"/>
      <c r="C21" s="25"/>
      <c r="D21" s="25"/>
      <c r="E21" s="25"/>
      <c r="F21" s="25"/>
      <c r="G21" s="25"/>
      <c r="H21" s="25"/>
      <c r="I21" s="21"/>
      <c r="J21" s="25"/>
      <c r="K21" s="25"/>
      <c r="L21" s="25"/>
      <c r="M21" s="25"/>
      <c r="N21" s="25"/>
      <c r="O21" s="25"/>
      <c r="P21" s="25"/>
      <c r="Q21" s="63" t="s">
        <v>89</v>
      </c>
      <c r="R21" s="63"/>
      <c r="S21" s="63"/>
      <c r="T21" s="25"/>
      <c r="U21" s="25"/>
      <c r="V21" s="25"/>
      <c r="W21" s="30"/>
      <c r="Y21" s="31"/>
    </row>
    <row r="22" spans="1:25" ht="12.75" customHeight="1" x14ac:dyDescent="0.3">
      <c r="A22" s="21"/>
      <c r="B22" s="22"/>
      <c r="C22" s="25"/>
      <c r="D22" s="25"/>
      <c r="E22" s="25"/>
      <c r="F22" s="25"/>
      <c r="G22" s="25"/>
      <c r="H22" s="25"/>
      <c r="I22" s="21"/>
      <c r="J22" s="25"/>
      <c r="K22" s="25"/>
      <c r="L22" s="25"/>
      <c r="M22" s="25"/>
      <c r="N22" s="25"/>
      <c r="O22" s="25"/>
      <c r="P22" s="25"/>
      <c r="Q22" s="25" t="s">
        <v>90</v>
      </c>
      <c r="R22" s="25"/>
      <c r="S22" s="25"/>
      <c r="T22" s="25"/>
      <c r="U22" s="25"/>
      <c r="V22" s="25"/>
    </row>
    <row r="23" spans="1:25" ht="12.75" customHeight="1" x14ac:dyDescent="0.3">
      <c r="A23" s="21"/>
      <c r="B23" s="22"/>
      <c r="C23" s="25"/>
      <c r="D23" s="25"/>
      <c r="E23" s="25"/>
      <c r="F23" s="25"/>
      <c r="G23" s="25"/>
      <c r="H23" s="25"/>
      <c r="I23" s="21"/>
      <c r="J23" s="25"/>
      <c r="K23" s="25"/>
      <c r="L23" s="25"/>
      <c r="M23" s="25"/>
      <c r="N23" s="25"/>
      <c r="O23" s="25"/>
      <c r="P23" s="25"/>
      <c r="Q23" s="25" t="s">
        <v>91</v>
      </c>
      <c r="R23" s="25"/>
      <c r="S23" s="25"/>
      <c r="T23" s="25"/>
      <c r="U23" s="25"/>
      <c r="V23" s="25"/>
    </row>
    <row r="24" spans="1:25" ht="13.5" customHeight="1" thickBot="1" x14ac:dyDescent="0.35">
      <c r="A24" s="32"/>
      <c r="B24" s="33"/>
      <c r="C24" s="34"/>
      <c r="D24" s="34"/>
      <c r="E24" s="34"/>
      <c r="F24" s="34"/>
      <c r="G24" s="34"/>
      <c r="H24" s="34"/>
      <c r="I24" s="32"/>
      <c r="J24" s="34"/>
      <c r="K24" s="34"/>
      <c r="L24" s="34"/>
      <c r="M24" s="34"/>
      <c r="N24" s="34"/>
      <c r="O24" s="34"/>
      <c r="P24" s="34"/>
      <c r="Q24" s="34" t="s">
        <v>92</v>
      </c>
      <c r="R24" s="34"/>
      <c r="S24" s="34"/>
      <c r="T24" s="34"/>
      <c r="U24" s="34"/>
      <c r="V24" s="34"/>
    </row>
    <row r="25" spans="1:25" ht="12.75" customHeight="1" x14ac:dyDescent="0.3">
      <c r="A25" s="35"/>
      <c r="B25" s="35"/>
      <c r="C25" s="35"/>
      <c r="D25" s="35"/>
      <c r="E25" s="35"/>
      <c r="F25" s="35"/>
      <c r="G25" s="35"/>
      <c r="H25" s="35"/>
      <c r="I25" s="36"/>
      <c r="J25" s="36"/>
      <c r="K25" s="35"/>
      <c r="L25" s="35"/>
      <c r="M25" s="35"/>
      <c r="N25" s="35"/>
      <c r="O25" s="35"/>
      <c r="P25" s="35"/>
      <c r="Q25" s="35"/>
      <c r="R25" s="37"/>
      <c r="S25" s="35"/>
      <c r="T25" s="35"/>
      <c r="U25" s="35"/>
      <c r="V25" s="37"/>
    </row>
    <row r="26" spans="1:25" ht="12.75" customHeight="1" x14ac:dyDescent="0.3">
      <c r="A26" s="35"/>
      <c r="B26" s="35"/>
      <c r="C26" s="38"/>
      <c r="D26" s="35" t="s">
        <v>93</v>
      </c>
      <c r="E26" s="35"/>
      <c r="F26" s="35"/>
      <c r="G26" s="35"/>
      <c r="H26" s="35"/>
      <c r="I26" s="39"/>
      <c r="J26" s="36"/>
      <c r="K26" s="35"/>
      <c r="L26" s="35"/>
      <c r="M26" s="35"/>
      <c r="N26" s="35"/>
      <c r="O26" s="40"/>
      <c r="P26" s="35"/>
      <c r="Q26" s="35"/>
      <c r="R26" s="37"/>
      <c r="S26" s="35"/>
      <c r="T26" s="35"/>
      <c r="U26" s="35"/>
      <c r="V26" s="37"/>
    </row>
    <row r="27" spans="1:25" ht="12.75" customHeight="1" x14ac:dyDescent="0.3">
      <c r="A27" s="35"/>
      <c r="B27" s="35"/>
      <c r="C27" s="41"/>
      <c r="D27" s="35" t="s">
        <v>94</v>
      </c>
      <c r="E27" s="35"/>
      <c r="F27" s="35"/>
      <c r="G27" s="35"/>
      <c r="H27" s="35"/>
      <c r="I27" s="39"/>
      <c r="J27" s="39"/>
      <c r="K27" s="35"/>
      <c r="L27" s="35"/>
      <c r="M27" s="35"/>
      <c r="N27" s="35"/>
      <c r="O27" s="40"/>
      <c r="P27" s="35"/>
      <c r="Q27" s="35"/>
      <c r="R27" s="37"/>
      <c r="S27" s="35"/>
      <c r="T27" s="35"/>
      <c r="U27" s="35"/>
      <c r="V27" s="37"/>
    </row>
    <row r="28" spans="1:25" ht="12.75" customHeight="1" x14ac:dyDescent="0.3">
      <c r="C28" s="62"/>
      <c r="D28" s="35" t="s">
        <v>125</v>
      </c>
      <c r="I28" s="2"/>
      <c r="J28" s="42"/>
      <c r="O28" s="43"/>
      <c r="Q28"/>
    </row>
    <row r="29" spans="1:25" ht="12.75" customHeight="1" x14ac:dyDescent="0.25">
      <c r="I29" s="2"/>
      <c r="J29" s="2"/>
      <c r="O29" s="43"/>
      <c r="Q29"/>
    </row>
    <row r="30" spans="1:25" ht="12.75" customHeight="1" x14ac:dyDescent="0.25">
      <c r="J30" s="2"/>
      <c r="Q30"/>
    </row>
    <row r="31" spans="1:25" x14ac:dyDescent="0.25">
      <c r="Q31"/>
    </row>
    <row r="32" spans="1:25" x14ac:dyDescent="0.25">
      <c r="E32" s="46"/>
      <c r="Q32"/>
    </row>
    <row r="33" spans="1:26" x14ac:dyDescent="0.25">
      <c r="E33" s="46"/>
      <c r="Q33"/>
    </row>
    <row r="34" spans="1:26" x14ac:dyDescent="0.25">
      <c r="E34" s="47"/>
      <c r="Q34"/>
    </row>
    <row r="35" spans="1:26" x14ac:dyDescent="0.25">
      <c r="E35" s="46"/>
      <c r="I35" s="2"/>
      <c r="Q35"/>
    </row>
    <row r="36" spans="1:26" ht="13" x14ac:dyDescent="0.3">
      <c r="E36" s="48"/>
      <c r="I36" s="42"/>
      <c r="Q36"/>
    </row>
    <row r="37" spans="1:26" s="44" customFormat="1" x14ac:dyDescent="0.25">
      <c r="A37"/>
      <c r="B37"/>
      <c r="C37"/>
      <c r="D37"/>
      <c r="E37"/>
      <c r="F37"/>
      <c r="G37"/>
      <c r="H37"/>
      <c r="I37" s="42"/>
      <c r="J37"/>
      <c r="K37"/>
      <c r="L37"/>
      <c r="M37"/>
      <c r="N37"/>
      <c r="O37" s="45"/>
      <c r="P37"/>
      <c r="Q37"/>
      <c r="S37"/>
      <c r="T37"/>
      <c r="U37"/>
      <c r="W37" s="26"/>
      <c r="X37"/>
      <c r="Y37" s="2"/>
      <c r="Z37"/>
    </row>
    <row r="38" spans="1:26" s="44" customFormat="1" ht="13" x14ac:dyDescent="0.3">
      <c r="A38"/>
      <c r="B38"/>
      <c r="C38"/>
      <c r="D38"/>
      <c r="E38" s="48"/>
      <c r="F38"/>
      <c r="G38"/>
      <c r="H38"/>
      <c r="I38" s="2"/>
      <c r="J38"/>
      <c r="K38"/>
      <c r="L38"/>
      <c r="M38"/>
      <c r="N38"/>
      <c r="O38" s="45"/>
      <c r="P38"/>
      <c r="Q38"/>
      <c r="S38"/>
      <c r="T38"/>
      <c r="U38"/>
      <c r="W38" s="26"/>
      <c r="X38"/>
      <c r="Y38" s="2"/>
      <c r="Z38"/>
    </row>
    <row r="39" spans="1:26" s="44" customFormat="1" x14ac:dyDescent="0.25">
      <c r="A39"/>
      <c r="B39"/>
      <c r="C39"/>
      <c r="D39"/>
      <c r="E39"/>
      <c r="F39"/>
      <c r="G39"/>
      <c r="H39"/>
      <c r="I39" s="2"/>
      <c r="J39"/>
      <c r="K39"/>
      <c r="L39"/>
      <c r="M39"/>
      <c r="N39"/>
      <c r="O39" s="45"/>
      <c r="P39"/>
      <c r="Q39"/>
      <c r="S39"/>
      <c r="T39"/>
      <c r="U39"/>
      <c r="W39" s="26"/>
      <c r="X39"/>
      <c r="Y39" s="2"/>
      <c r="Z39"/>
    </row>
    <row r="40" spans="1:26" s="44" customFormat="1" x14ac:dyDescent="0.25">
      <c r="A40"/>
      <c r="B40"/>
      <c r="C40"/>
      <c r="D40"/>
      <c r="E40"/>
      <c r="F40"/>
      <c r="G40"/>
      <c r="H40"/>
      <c r="I40"/>
      <c r="J40"/>
      <c r="K40"/>
      <c r="L40"/>
      <c r="M40"/>
      <c r="N40"/>
      <c r="O40" s="45"/>
      <c r="P40"/>
      <c r="Q40"/>
      <c r="S40"/>
      <c r="T40"/>
      <c r="U40"/>
      <c r="W40" s="26"/>
      <c r="X40"/>
      <c r="Y40" s="2"/>
      <c r="Z40"/>
    </row>
    <row r="41" spans="1:26" s="44" customFormat="1" x14ac:dyDescent="0.25">
      <c r="A41"/>
      <c r="B41"/>
      <c r="C41"/>
      <c r="D41"/>
      <c r="E41" s="46"/>
      <c r="F41"/>
      <c r="G41"/>
      <c r="H41"/>
      <c r="I41"/>
      <c r="J41"/>
      <c r="K41"/>
      <c r="L41"/>
      <c r="M41"/>
      <c r="N41"/>
      <c r="O41" s="45"/>
      <c r="P41"/>
      <c r="Q41"/>
      <c r="S41"/>
      <c r="T41"/>
      <c r="U41"/>
      <c r="W41" s="26"/>
      <c r="X41"/>
      <c r="Y41" s="2"/>
      <c r="Z41"/>
    </row>
    <row r="42" spans="1:26" s="44" customFormat="1" x14ac:dyDescent="0.25">
      <c r="A42"/>
      <c r="B42"/>
      <c r="C42"/>
      <c r="D42"/>
      <c r="E42"/>
      <c r="F42"/>
      <c r="G42"/>
      <c r="H42"/>
      <c r="I42"/>
      <c r="J42"/>
      <c r="K42"/>
      <c r="L42"/>
      <c r="M42"/>
      <c r="N42"/>
      <c r="O42" s="45"/>
      <c r="P42"/>
      <c r="Q42"/>
      <c r="S42"/>
      <c r="T42"/>
      <c r="U42"/>
      <c r="W42" s="26"/>
      <c r="X42"/>
      <c r="Y42" s="2"/>
      <c r="Z42"/>
    </row>
    <row r="43" spans="1:26" s="44" customFormat="1" x14ac:dyDescent="0.25">
      <c r="A43"/>
      <c r="B43"/>
      <c r="C43"/>
      <c r="D43"/>
      <c r="E43"/>
      <c r="F43"/>
      <c r="G43"/>
      <c r="H43"/>
      <c r="I43"/>
      <c r="J43"/>
      <c r="K43"/>
      <c r="L43"/>
      <c r="M43"/>
      <c r="N43"/>
      <c r="O43" s="45"/>
      <c r="P43"/>
      <c r="Q43"/>
      <c r="S43"/>
      <c r="T43"/>
      <c r="U43"/>
      <c r="W43" s="26"/>
      <c r="X43"/>
      <c r="Y43" s="2"/>
      <c r="Z43"/>
    </row>
    <row r="44" spans="1:26" s="44" customFormat="1" x14ac:dyDescent="0.25">
      <c r="A44"/>
      <c r="B44"/>
      <c r="C44"/>
      <c r="D44"/>
      <c r="E44"/>
      <c r="F44"/>
      <c r="G44"/>
      <c r="H44"/>
      <c r="I44"/>
      <c r="J44"/>
      <c r="K44"/>
      <c r="L44"/>
      <c r="M44"/>
      <c r="N44"/>
      <c r="O44" s="45"/>
      <c r="P44"/>
      <c r="Q44"/>
      <c r="S44"/>
      <c r="T44"/>
      <c r="U44"/>
      <c r="W44" s="26"/>
      <c r="X44"/>
      <c r="Y44" s="2"/>
      <c r="Z44"/>
    </row>
    <row r="45" spans="1:26" s="44" customFormat="1" x14ac:dyDescent="0.25">
      <c r="A45"/>
      <c r="B45"/>
      <c r="C45"/>
      <c r="D45"/>
      <c r="E45"/>
      <c r="F45"/>
      <c r="G45"/>
      <c r="H45"/>
      <c r="I45"/>
      <c r="J45"/>
      <c r="K45"/>
      <c r="L45"/>
      <c r="M45"/>
      <c r="N45"/>
      <c r="O45" s="45"/>
      <c r="P45"/>
      <c r="Q45"/>
      <c r="S45"/>
      <c r="T45"/>
      <c r="U45"/>
      <c r="W45" s="26"/>
      <c r="X45"/>
      <c r="Y45" s="2"/>
      <c r="Z45"/>
    </row>
    <row r="46" spans="1:26" s="44" customFormat="1" x14ac:dyDescent="0.25">
      <c r="A46"/>
      <c r="B46"/>
      <c r="C46"/>
      <c r="D46"/>
      <c r="E46"/>
      <c r="F46"/>
      <c r="G46"/>
      <c r="H46"/>
      <c r="I46"/>
      <c r="J46"/>
      <c r="K46"/>
      <c r="L46"/>
      <c r="M46"/>
      <c r="N46"/>
      <c r="O46" s="45"/>
      <c r="P46"/>
      <c r="Q46"/>
      <c r="S46"/>
      <c r="T46"/>
      <c r="U46"/>
      <c r="W46" s="26"/>
      <c r="X46"/>
      <c r="Y46" s="2"/>
      <c r="Z46"/>
    </row>
    <row r="47" spans="1:26" s="44" customFormat="1" x14ac:dyDescent="0.25">
      <c r="A47"/>
      <c r="B47"/>
      <c r="C47"/>
      <c r="D47"/>
      <c r="E47"/>
      <c r="F47"/>
      <c r="G47"/>
      <c r="H47"/>
      <c r="I47"/>
      <c r="J47"/>
      <c r="K47"/>
      <c r="L47"/>
      <c r="M47"/>
      <c r="N47"/>
      <c r="O47" s="45"/>
      <c r="P47"/>
      <c r="Q47"/>
      <c r="S47"/>
      <c r="T47"/>
      <c r="U47"/>
      <c r="W47" s="26"/>
      <c r="X47"/>
      <c r="Y47" s="2"/>
      <c r="Z47"/>
    </row>
    <row r="48" spans="1:26" s="44" customFormat="1" x14ac:dyDescent="0.25">
      <c r="A48"/>
      <c r="B48"/>
      <c r="C48"/>
      <c r="D48"/>
      <c r="E48"/>
      <c r="F48"/>
      <c r="G48"/>
      <c r="H48"/>
      <c r="I48"/>
      <c r="J48"/>
      <c r="K48"/>
      <c r="L48"/>
      <c r="M48"/>
      <c r="N48"/>
      <c r="O48" s="45"/>
      <c r="P48"/>
      <c r="Q48"/>
      <c r="S48"/>
      <c r="T48"/>
      <c r="U48"/>
      <c r="W48" s="26"/>
      <c r="X48"/>
      <c r="Y48" s="2"/>
      <c r="Z48"/>
    </row>
    <row r="49" spans="1:26" s="44" customFormat="1" x14ac:dyDescent="0.25">
      <c r="A49"/>
      <c r="B49"/>
      <c r="C49"/>
      <c r="D49"/>
      <c r="E49"/>
      <c r="F49"/>
      <c r="G49"/>
      <c r="H49"/>
      <c r="I49"/>
      <c r="J49"/>
      <c r="K49"/>
      <c r="L49"/>
      <c r="M49"/>
      <c r="N49"/>
      <c r="O49" s="45"/>
      <c r="P49"/>
      <c r="Q49"/>
      <c r="S49"/>
      <c r="T49"/>
      <c r="U49"/>
      <c r="W49" s="26"/>
      <c r="X49"/>
      <c r="Y49" s="2"/>
      <c r="Z49"/>
    </row>
    <row r="50" spans="1:26" s="44" customFormat="1" x14ac:dyDescent="0.25">
      <c r="A50"/>
      <c r="B50"/>
      <c r="C50"/>
      <c r="D50"/>
      <c r="E50"/>
      <c r="F50"/>
      <c r="G50"/>
      <c r="H50"/>
      <c r="I50"/>
      <c r="J50"/>
      <c r="K50"/>
      <c r="L50"/>
      <c r="M50"/>
      <c r="N50"/>
      <c r="O50" s="45"/>
      <c r="P50"/>
      <c r="Q50"/>
      <c r="S50"/>
      <c r="T50"/>
      <c r="U50"/>
      <c r="W50" s="26"/>
      <c r="X50"/>
      <c r="Y50" s="2"/>
      <c r="Z50"/>
    </row>
    <row r="51" spans="1:26" s="44" customFormat="1" x14ac:dyDescent="0.25">
      <c r="A51"/>
      <c r="B51"/>
      <c r="C51"/>
      <c r="D51"/>
      <c r="E51"/>
      <c r="F51"/>
      <c r="G51"/>
      <c r="H51"/>
      <c r="I51"/>
      <c r="J51"/>
      <c r="K51"/>
      <c r="L51"/>
      <c r="M51"/>
      <c r="N51"/>
      <c r="O51" s="45"/>
      <c r="P51"/>
      <c r="Q51"/>
      <c r="S51"/>
      <c r="T51"/>
      <c r="U51"/>
      <c r="W51" s="26"/>
      <c r="X51"/>
      <c r="Y51" s="2"/>
      <c r="Z51"/>
    </row>
    <row r="52" spans="1:26" s="44" customFormat="1" x14ac:dyDescent="0.25">
      <c r="A52"/>
      <c r="B52"/>
      <c r="C52"/>
      <c r="D52"/>
      <c r="E52"/>
      <c r="F52"/>
      <c r="G52"/>
      <c r="H52"/>
      <c r="I52"/>
      <c r="J52"/>
      <c r="K52"/>
      <c r="L52"/>
      <c r="M52"/>
      <c r="N52"/>
      <c r="O52" s="45"/>
      <c r="P52"/>
      <c r="Q52"/>
      <c r="S52"/>
      <c r="T52"/>
      <c r="U52"/>
      <c r="W52" s="26"/>
      <c r="X52"/>
      <c r="Y52" s="2"/>
      <c r="Z52"/>
    </row>
    <row r="53" spans="1:26" s="44" customFormat="1" x14ac:dyDescent="0.25">
      <c r="A53"/>
      <c r="B53"/>
      <c r="C53"/>
      <c r="D53"/>
      <c r="E53"/>
      <c r="F53"/>
      <c r="G53"/>
      <c r="H53"/>
      <c r="I53"/>
      <c r="J53"/>
      <c r="K53"/>
      <c r="L53"/>
      <c r="M53"/>
      <c r="N53"/>
      <c r="O53" s="45"/>
      <c r="P53"/>
      <c r="Q53"/>
      <c r="S53"/>
      <c r="T53"/>
      <c r="U53"/>
      <c r="W53" s="26"/>
      <c r="X53"/>
      <c r="Y53" s="2"/>
      <c r="Z53"/>
    </row>
    <row r="54" spans="1:26" s="44" customFormat="1" x14ac:dyDescent="0.25">
      <c r="A54"/>
      <c r="B54"/>
      <c r="C54"/>
      <c r="D54"/>
      <c r="E54"/>
      <c r="F54"/>
      <c r="G54"/>
      <c r="H54"/>
      <c r="I54"/>
      <c r="J54"/>
      <c r="K54"/>
      <c r="L54"/>
      <c r="M54"/>
      <c r="N54"/>
      <c r="O54" s="45"/>
      <c r="P54"/>
      <c r="Q54"/>
      <c r="S54"/>
      <c r="T54"/>
      <c r="U54"/>
      <c r="W54" s="26"/>
      <c r="X54"/>
      <c r="Y54" s="2"/>
      <c r="Z54"/>
    </row>
    <row r="55" spans="1:26" s="44" customFormat="1" x14ac:dyDescent="0.25">
      <c r="A55"/>
      <c r="B55"/>
      <c r="C55"/>
      <c r="D55"/>
      <c r="E55"/>
      <c r="F55"/>
      <c r="G55"/>
      <c r="H55"/>
      <c r="I55"/>
      <c r="J55"/>
      <c r="K55"/>
      <c r="L55"/>
      <c r="M55"/>
      <c r="N55"/>
      <c r="O55" s="45"/>
      <c r="P55"/>
      <c r="Q55"/>
      <c r="S55"/>
      <c r="T55"/>
      <c r="U55"/>
      <c r="W55" s="26"/>
      <c r="X55"/>
      <c r="Y55" s="2"/>
      <c r="Z55"/>
    </row>
    <row r="56" spans="1:26" s="44" customFormat="1" x14ac:dyDescent="0.25">
      <c r="A56"/>
      <c r="B56"/>
      <c r="C56"/>
      <c r="D56"/>
      <c r="E56"/>
      <c r="F56"/>
      <c r="G56"/>
      <c r="H56"/>
      <c r="I56"/>
      <c r="J56"/>
      <c r="K56"/>
      <c r="L56"/>
      <c r="M56"/>
      <c r="N56"/>
      <c r="O56" s="45"/>
      <c r="P56"/>
      <c r="Q56"/>
      <c r="S56"/>
      <c r="T56"/>
      <c r="U56"/>
      <c r="W56" s="26"/>
      <c r="X56"/>
      <c r="Y56" s="2"/>
      <c r="Z56"/>
    </row>
  </sheetData>
  <mergeCells count="22">
    <mergeCell ref="A1:V1"/>
    <mergeCell ref="A2:V2"/>
    <mergeCell ref="A3:H3"/>
    <mergeCell ref="I3:V3"/>
    <mergeCell ref="A4:H4"/>
    <mergeCell ref="I4:V4"/>
    <mergeCell ref="V5:V7"/>
    <mergeCell ref="A6:A7"/>
    <mergeCell ref="B6:B7"/>
    <mergeCell ref="C6:F6"/>
    <mergeCell ref="G6:H6"/>
    <mergeCell ref="I6:M6"/>
    <mergeCell ref="Q21:S21"/>
    <mergeCell ref="A5:O5"/>
    <mergeCell ref="P5:P7"/>
    <mergeCell ref="Q5:T5"/>
    <mergeCell ref="U5:U7"/>
    <mergeCell ref="N6:O6"/>
    <mergeCell ref="Q6:Q7"/>
    <mergeCell ref="R6:R7"/>
    <mergeCell ref="S6:S7"/>
    <mergeCell ref="T6:T7"/>
  </mergeCells>
  <printOptions verticalCentered="1"/>
  <pageMargins left="0.25" right="0.25" top="0.75" bottom="0.75" header="0.3" footer="0.3"/>
  <pageSetup paperSize="9" scale="43" fitToHeight="0" orientation="landscape" horizontalDpi="4294967294" verticalDpi="4294967294"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2BEFDED065BFC4DA08CDE434863A11E" ma:contentTypeVersion="2" ma:contentTypeDescription="Crie um novo documento." ma:contentTypeScope="" ma:versionID="a5e985f5b78188bd580ba42bb1ba0efb">
  <xsd:schema xmlns:xsd="http://www.w3.org/2001/XMLSchema" xmlns:xs="http://www.w3.org/2001/XMLSchema" xmlns:p="http://schemas.microsoft.com/office/2006/metadata/properties" xmlns:ns2="230d73bc-ee14-4cdc-a0ca-20e003e31026" xmlns:ns3="c0e4ce40-7068-438b-9b9b-09f109253340" xmlns:ns4="784174c2-422b-4e6a-bb0b-64b9cc85e1d3" targetNamespace="http://schemas.microsoft.com/office/2006/metadata/properties" ma:root="true" ma:fieldsID="854beb6d55bc3a891363f5a964e5016a" ns2:_="" ns3:_="" ns4:_="">
    <xsd:import namespace="230d73bc-ee14-4cdc-a0ca-20e003e31026"/>
    <xsd:import namespace="c0e4ce40-7068-438b-9b9b-09f109253340"/>
    <xsd:import namespace="784174c2-422b-4e6a-bb0b-64b9cc85e1d3"/>
    <xsd:element name="properties">
      <xsd:complexType>
        <xsd:sequence>
          <xsd:element name="documentManagement">
            <xsd:complexType>
              <xsd:all>
                <xsd:element ref="ns2:_dlc_DocId" minOccurs="0"/>
                <xsd:element ref="ns2:_dlc_DocIdUrl" minOccurs="0"/>
                <xsd:element ref="ns2:_dlc_DocIdPersistId" minOccurs="0"/>
                <xsd:element ref="ns3:Descri_x00e7__x00e3_o"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0d73bc-ee14-4cdc-a0ca-20e003e31026" elementFormDefault="qualified">
    <xsd:import namespace="http://schemas.microsoft.com/office/2006/documentManagement/types"/>
    <xsd:import namespace="http://schemas.microsoft.com/office/infopath/2007/PartnerControls"/>
    <xsd:element name="_dlc_DocId" ma:index="8" nillable="true" ma:displayName="Valor da ID do Documento" ma:description="O valor da ID do documento atribuída a este item." ma:internalName="_dlc_DocId" ma:readOnly="true">
      <xsd:simpleType>
        <xsd:restriction base="dms:Text"/>
      </xsd:simpleType>
    </xsd:element>
    <xsd:element name="_dlc_DocIdUrl" ma:index="9"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de Persistência" ma:description="Manter a ID ao adicionar."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0e4ce40-7068-438b-9b9b-09f109253340" elementFormDefault="qualified">
    <xsd:import namespace="http://schemas.microsoft.com/office/2006/documentManagement/types"/>
    <xsd:import namespace="http://schemas.microsoft.com/office/infopath/2007/PartnerControls"/>
    <xsd:element name="Descri_x00e7__x00e3_o" ma:index="11" nillable="true" ma:displayName="Descrição" ma:internalName="Descri_x00e7__x00e3_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84174c2-422b-4e6a-bb0b-64b9cc85e1d3"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escri_x00e7__x00e3_o xmlns="c0e4ce40-7068-438b-9b9b-09f109253340" xsi:nil="true"/>
    <_dlc_DocId xmlns="230d73bc-ee14-4cdc-a0ca-20e003e31026">75ZWAK4VW4FF-590689261-10</_dlc_DocId>
    <_dlc_DocIdUrl xmlns="230d73bc-ee14-4cdc-a0ca-20e003e31026">
      <Url>https://www.sefaz.pe.gov.br/Transparencia/transparencia%20ativa/obras-publicas/_layouts/15/DocIdRedir.aspx?ID=75ZWAK4VW4FF-590689261-10</Url>
      <Description>75ZWAK4VW4FF-590689261-10</Description>
    </_dlc_DocIdUrl>
  </documentManagement>
</p:properties>
</file>

<file path=customXml/itemProps1.xml><?xml version="1.0" encoding="utf-8"?>
<ds:datastoreItem xmlns:ds="http://schemas.openxmlformats.org/officeDocument/2006/customXml" ds:itemID="{CD7EF691-0C6E-4C52-B825-408043883F6F}"/>
</file>

<file path=customXml/itemProps2.xml><?xml version="1.0" encoding="utf-8"?>
<ds:datastoreItem xmlns:ds="http://schemas.openxmlformats.org/officeDocument/2006/customXml" ds:itemID="{82B7576C-0388-45A6-80E8-2D4D126CD15B}"/>
</file>

<file path=customXml/itemProps3.xml><?xml version="1.0" encoding="utf-8"?>
<ds:datastoreItem xmlns:ds="http://schemas.openxmlformats.org/officeDocument/2006/customXml" ds:itemID="{A71455BB-5BDC-4108-8615-CC5D7C98D8D6}"/>
</file>

<file path=customXml/itemProps4.xml><?xml version="1.0" encoding="utf-8"?>
<ds:datastoreItem xmlns:ds="http://schemas.openxmlformats.org/officeDocument/2006/customXml" ds:itemID="{06C6DFA2-FC08-4F72-8181-165B154A8A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PROFISCO 2022 OUT a DEZ</vt:lpstr>
      <vt:lpstr>'PROFISCO 2022 OUT a DEZ'!Area_de_impressao</vt:lpstr>
      <vt:lpstr>'PROFISCO 2022 OUT a DEZ'!Titulos_de_impressao</vt:lpstr>
    </vt:vector>
  </TitlesOfParts>
  <Company>HP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MARCIO C. LINS</dc:creator>
  <cp:lastModifiedBy>MARCIO C. LINS</cp:lastModifiedBy>
  <dcterms:created xsi:type="dcterms:W3CDTF">2023-03-08T13:57:46Z</dcterms:created>
  <dcterms:modified xsi:type="dcterms:W3CDTF">2023-04-14T14:19:31Z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0x01010022BEFDED065BFC4DA08CDE434863A11E</vt:lpwstr>
  </property>
  <property fmtid="{D5CDD505-2E9C-101B-9397-08002B2CF9AE}" pid="3" name="_dlc_DocIdItemGuid">
    <vt:lpwstr>d89d5beb-55e3-4435-8209-1aea95838f30</vt:lpwstr>
  </property>
</Properties>
</file>